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910" yWindow="-330" windowWidth="21690" windowHeight="11880" activeTab="1"/>
  </bookViews>
  <sheets>
    <sheet name="Lisa 1" sheetId="1" r:id="rId1"/>
    <sheet name="Lisa 2" sheetId="2" r:id="rId2"/>
  </sheets>
  <calcPr calcId="125725"/>
</workbook>
</file>

<file path=xl/calcChain.xml><?xml version="1.0" encoding="utf-8"?>
<calcChain xmlns="http://schemas.openxmlformats.org/spreadsheetml/2006/main">
  <c r="C13" i="1"/>
  <c r="D13"/>
  <c r="I20" i="2"/>
  <c r="F20"/>
  <c r="E20"/>
  <c r="M17"/>
  <c r="M23" s="1"/>
  <c r="C21"/>
  <c r="F17" i="1"/>
  <c r="C17"/>
  <c r="C22" i="2"/>
  <c r="C20"/>
  <c r="L17"/>
  <c r="L23" s="1"/>
  <c r="F6"/>
  <c r="E6"/>
  <c r="J17"/>
  <c r="J23" s="1"/>
  <c r="C19"/>
  <c r="G17"/>
  <c r="G23" s="1"/>
  <c r="H17"/>
  <c r="H23" s="1"/>
  <c r="I17"/>
  <c r="I23" s="1"/>
  <c r="K17"/>
  <c r="K23" s="1"/>
  <c r="F20" i="1"/>
  <c r="C20"/>
  <c r="H18"/>
  <c r="F18" s="1"/>
  <c r="C18"/>
  <c r="N16"/>
  <c r="H16"/>
  <c r="F15"/>
  <c r="C15"/>
  <c r="C16"/>
  <c r="N11"/>
  <c r="D10"/>
  <c r="D11"/>
  <c r="F19"/>
  <c r="F21"/>
  <c r="C21"/>
  <c r="C19"/>
  <c r="F16" l="1"/>
  <c r="D17" i="2"/>
  <c r="D23" s="1"/>
  <c r="E17"/>
  <c r="E23" s="1"/>
  <c r="F17"/>
  <c r="F23" s="1"/>
  <c r="N17"/>
  <c r="N23" s="1"/>
  <c r="C7" l="1"/>
  <c r="C6" l="1"/>
  <c r="C8"/>
  <c r="C9"/>
  <c r="C10"/>
  <c r="C11"/>
  <c r="C12"/>
  <c r="C13"/>
  <c r="C14"/>
  <c r="C15"/>
  <c r="C16"/>
  <c r="C5"/>
  <c r="G10" i="1"/>
  <c r="G13" s="1"/>
  <c r="C18" i="2"/>
  <c r="G6" i="1" l="1"/>
  <c r="C17" i="2"/>
  <c r="C23" s="1"/>
  <c r="F8" i="1" l="1"/>
  <c r="C8"/>
  <c r="F14"/>
  <c r="C14"/>
  <c r="F12"/>
  <c r="C12"/>
  <c r="F11"/>
  <c r="C11"/>
  <c r="O10"/>
  <c r="O13" s="1"/>
  <c r="N10"/>
  <c r="N13" s="1"/>
  <c r="M10"/>
  <c r="M13" s="1"/>
  <c r="L10"/>
  <c r="L13" s="1"/>
  <c r="K10"/>
  <c r="K13" s="1"/>
  <c r="J10"/>
  <c r="J13" s="1"/>
  <c r="I10"/>
  <c r="I13" s="1"/>
  <c r="H10"/>
  <c r="H13" s="1"/>
  <c r="E10"/>
  <c r="E13" s="1"/>
  <c r="F9"/>
  <c r="C9"/>
  <c r="F7"/>
  <c r="C7"/>
  <c r="O6" l="1"/>
  <c r="F10"/>
  <c r="F13" s="1"/>
  <c r="E6"/>
  <c r="C10"/>
  <c r="D6"/>
  <c r="M6"/>
  <c r="H6"/>
  <c r="K6"/>
  <c r="L6"/>
  <c r="I6"/>
  <c r="N6"/>
  <c r="J6"/>
  <c r="C6" l="1"/>
  <c r="F6"/>
</calcChain>
</file>

<file path=xl/sharedStrings.xml><?xml version="1.0" encoding="utf-8"?>
<sst xmlns="http://schemas.openxmlformats.org/spreadsheetml/2006/main" count="101" uniqueCount="71">
  <si>
    <t>Tartu linna 2015. a eelarvesse täiendavalt laekunud sihtotstarbeliste vahendite avamine struktuuriüksuste ning tulu- ja kuluklassifikaatori lõikes (eurodes)</t>
  </si>
  <si>
    <t>Struktuuriüksus ja eelarve liik</t>
  </si>
  <si>
    <t>tegevusala</t>
  </si>
  <si>
    <t xml:space="preserve"> KOKKU 
TULUD</t>
  </si>
  <si>
    <t>saadav toetus põhitegevuseks</t>
  </si>
  <si>
    <t xml:space="preserve">KOKKU KULUD </t>
  </si>
  <si>
    <t>erisoodustused</t>
  </si>
  <si>
    <t>Personalikuludega kaasnevad maksud</t>
  </si>
  <si>
    <t>Administreerimis- kulud</t>
  </si>
  <si>
    <t>Lähetused</t>
  </si>
  <si>
    <t>Õppevahendid</t>
  </si>
  <si>
    <t>üritused</t>
  </si>
  <si>
    <t>Tootmiskulud</t>
  </si>
  <si>
    <t>5529</t>
  </si>
  <si>
    <t>KÕIK KOKKU</t>
  </si>
  <si>
    <t>09212</t>
  </si>
  <si>
    <t>Raatuse Kool</t>
  </si>
  <si>
    <t>09220</t>
  </si>
  <si>
    <t>09110</t>
  </si>
  <si>
    <t>Lasteaed Poku</t>
  </si>
  <si>
    <t>/allkirjastatud digitaalselt/</t>
  </si>
  <si>
    <t>Descartes'i Kool</t>
  </si>
  <si>
    <t>Veeriku Kool</t>
  </si>
  <si>
    <t>Ümberpaigutused linna 2015. a eelarves (eurodes)</t>
  </si>
  <si>
    <t>tegevusala kood</t>
  </si>
  <si>
    <t>antavad toetused</t>
  </si>
  <si>
    <t>ruumide majandamiskulud</t>
  </si>
  <si>
    <t>trahvikulud</t>
  </si>
  <si>
    <t>Kultuuriosakond</t>
  </si>
  <si>
    <t>Sotsiaalabi osakond (25)</t>
  </si>
  <si>
    <t>stipendiumid</t>
  </si>
  <si>
    <t>01112</t>
  </si>
  <si>
    <t>palgaraha</t>
  </si>
  <si>
    <t>maksud töötasudelt</t>
  </si>
  <si>
    <t>Volikogu kantselei</t>
  </si>
  <si>
    <t>Linnakantselei</t>
  </si>
  <si>
    <t>01111</t>
  </si>
  <si>
    <t>03600</t>
  </si>
  <si>
    <t>Avalike suhete osakond</t>
  </si>
  <si>
    <t>Arhitektuuri- ja ehituse osakond</t>
  </si>
  <si>
    <t>Ettevõtluse osakond</t>
  </si>
  <si>
    <t>Linnamajanduse osakond</t>
  </si>
  <si>
    <t>Linnaplaneerimise ja maakorralduse osakond</t>
  </si>
  <si>
    <t>Linnavarade osakond</t>
  </si>
  <si>
    <t>Rahandusosakond</t>
  </si>
  <si>
    <t>Tervishoiuosakond</t>
  </si>
  <si>
    <t>Kokku struktuuriüksuste personalikulude ümberpaigutused</t>
  </si>
  <si>
    <t>08600</t>
  </si>
  <si>
    <t>04740</t>
  </si>
  <si>
    <t>Linnakantselei (25)</t>
  </si>
  <si>
    <t>07400</t>
  </si>
  <si>
    <t>07600</t>
  </si>
  <si>
    <t>laekumine tervishoiuteenuse osutamisest</t>
  </si>
  <si>
    <t>kulud töötasule</t>
  </si>
  <si>
    <t>Linnakantselei (21)</t>
  </si>
  <si>
    <t>Linnaplaneerimise ja maakorralduse osakond (25)</t>
  </si>
  <si>
    <t>Tervishoiuosakond (25)</t>
  </si>
  <si>
    <t>koolituskulud</t>
  </si>
  <si>
    <t>administreerimiskulud</t>
  </si>
  <si>
    <t>IT kulud</t>
  </si>
  <si>
    <t>01600</t>
  </si>
  <si>
    <t>sõidukite ülalpidam.</t>
  </si>
  <si>
    <t>Linnakantselei (menetlusteenistus)</t>
  </si>
  <si>
    <t>kulud inventarile</t>
  </si>
  <si>
    <t>Ettevõtluse osakond (25)</t>
  </si>
  <si>
    <t>ürituste korraldamine</t>
  </si>
  <si>
    <t>Põhihariduse otsekulud kokku</t>
  </si>
  <si>
    <t xml:space="preserve">Tamme Gümnaasium </t>
  </si>
  <si>
    <t>Haridusosakond kokku (25)</t>
  </si>
  <si>
    <t>Jüri Mölder</t>
  </si>
  <si>
    <t>Linnasekretär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</si>
</sst>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0" xfId="0" applyFont="1"/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3" fontId="6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0" fontId="6" fillId="0" borderId="3" xfId="1" applyFont="1" applyFill="1" applyBorder="1" applyAlignment="1">
      <alignment horizontal="right"/>
    </xf>
    <xf numFmtId="3" fontId="6" fillId="0" borderId="3" xfId="1" applyNumberFormat="1" applyFont="1" applyFill="1" applyBorder="1"/>
    <xf numFmtId="3" fontId="6" fillId="0" borderId="3" xfId="1" applyNumberFormat="1" applyFont="1" applyFill="1" applyBorder="1" applyAlignment="1">
      <alignment horizontal="right"/>
    </xf>
    <xf numFmtId="0" fontId="8" fillId="0" borderId="0" xfId="0" applyFont="1"/>
    <xf numFmtId="3" fontId="7" fillId="0" borderId="1" xfId="1" quotePrefix="1" applyNumberFormat="1" applyFont="1" applyFill="1" applyBorder="1" applyAlignment="1">
      <alignment horizontal="center"/>
    </xf>
    <xf numFmtId="3" fontId="6" fillId="0" borderId="1" xfId="1" applyNumberFormat="1" applyFont="1" applyFill="1" applyBorder="1"/>
    <xf numFmtId="3" fontId="7" fillId="0" borderId="1" xfId="1" applyNumberFormat="1" applyFont="1" applyFill="1" applyBorder="1"/>
    <xf numFmtId="3" fontId="6" fillId="0" borderId="1" xfId="1" applyNumberFormat="1" applyFont="1" applyFill="1" applyBorder="1" applyAlignment="1">
      <alignment horizontal="right" wrapText="1"/>
    </xf>
    <xf numFmtId="3" fontId="6" fillId="0" borderId="1" xfId="1" quotePrefix="1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3" xfId="1" quotePrefix="1" applyFont="1" applyFill="1" applyBorder="1" applyAlignment="1">
      <alignment horizontal="center"/>
    </xf>
    <xf numFmtId="0" fontId="0" fillId="0" borderId="0" xfId="0" applyBorder="1"/>
    <xf numFmtId="0" fontId="9" fillId="0" borderId="0" xfId="0" quotePrefix="1" applyFont="1"/>
    <xf numFmtId="0" fontId="10" fillId="0" borderId="0" xfId="0" applyFont="1"/>
    <xf numFmtId="0" fontId="13" fillId="0" borderId="1" xfId="1" applyFont="1" applyFill="1" applyBorder="1" applyAlignment="1">
      <alignment horizontal="center" textRotation="90"/>
    </xf>
    <xf numFmtId="0" fontId="14" fillId="0" borderId="1" xfId="1" applyFont="1" applyFill="1" applyBorder="1" applyAlignment="1">
      <alignment horizontal="center" textRotation="90"/>
    </xf>
    <xf numFmtId="0" fontId="13" fillId="0" borderId="1" xfId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textRotation="90" wrapText="1"/>
    </xf>
    <xf numFmtId="0" fontId="14" fillId="0" borderId="1" xfId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right"/>
    </xf>
    <xf numFmtId="3" fontId="13" fillId="0" borderId="1" xfId="1" quotePrefix="1" applyNumberFormat="1" applyFont="1" applyFill="1" applyBorder="1" applyAlignment="1">
      <alignment horizontal="center" wrapText="1"/>
    </xf>
    <xf numFmtId="3" fontId="11" fillId="0" borderId="1" xfId="0" applyNumberFormat="1" applyFont="1" applyBorder="1"/>
    <xf numFmtId="3" fontId="14" fillId="0" borderId="1" xfId="1" applyNumberFormat="1" applyFont="1" applyFill="1" applyBorder="1" applyAlignment="1">
      <alignment horizontal="right" wrapText="1"/>
    </xf>
    <xf numFmtId="3" fontId="14" fillId="0" borderId="1" xfId="1" applyNumberFormat="1" applyFont="1" applyFill="1" applyBorder="1" applyAlignment="1">
      <alignment horizontal="right"/>
    </xf>
    <xf numFmtId="3" fontId="15" fillId="0" borderId="1" xfId="0" applyNumberFormat="1" applyFont="1" applyBorder="1"/>
    <xf numFmtId="3" fontId="14" fillId="0" borderId="1" xfId="1" quotePrefix="1" applyNumberFormat="1" applyFont="1" applyFill="1" applyBorder="1" applyAlignment="1">
      <alignment horizontal="center" wrapText="1"/>
    </xf>
    <xf numFmtId="0" fontId="0" fillId="0" borderId="0" xfId="0" applyFont="1"/>
    <xf numFmtId="3" fontId="13" fillId="0" borderId="1" xfId="1" applyNumberFormat="1" applyFont="1" applyFill="1" applyBorder="1" applyAlignment="1">
      <alignment horizontal="right" wrapText="1"/>
    </xf>
    <xf numFmtId="0" fontId="7" fillId="0" borderId="0" xfId="1" applyFont="1" applyFill="1" applyBorder="1"/>
    <xf numFmtId="3" fontId="6" fillId="0" borderId="0" xfId="1" applyNumberFormat="1" applyFont="1" applyFill="1" applyBorder="1"/>
    <xf numFmtId="0" fontId="4" fillId="0" borderId="0" xfId="1" quotePrefix="1" applyFont="1" applyFill="1" applyBorder="1"/>
    <xf numFmtId="0" fontId="4" fillId="0" borderId="0" xfId="1" applyFont="1" applyFill="1" applyBorder="1"/>
    <xf numFmtId="3" fontId="5" fillId="0" borderId="0" xfId="1" applyNumberFormat="1" applyFont="1" applyFill="1" applyBorder="1"/>
    <xf numFmtId="0" fontId="1" fillId="0" borderId="0" xfId="0" applyFont="1" applyBorder="1"/>
    <xf numFmtId="0" fontId="9" fillId="0" borderId="0" xfId="0" applyFont="1"/>
    <xf numFmtId="0" fontId="14" fillId="0" borderId="4" xfId="1" applyFont="1" applyFill="1" applyBorder="1"/>
    <xf numFmtId="0" fontId="14" fillId="0" borderId="4" xfId="1" quotePrefix="1" applyFont="1" applyFill="1" applyBorder="1"/>
    <xf numFmtId="3" fontId="7" fillId="0" borderId="1" xfId="1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6" fillId="0" borderId="3" xfId="1" applyFont="1" applyFill="1" applyBorder="1" applyAlignment="1">
      <alignment horizontal="left" wrapText="1"/>
    </xf>
    <xf numFmtId="3" fontId="4" fillId="0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pane xSplit="6" ySplit="6" topLeftCell="G13" activePane="bottomRight" state="frozen"/>
      <selection pane="topRight" activeCell="G1" sqref="G1"/>
      <selection pane="bottomLeft" activeCell="A7" sqref="A7"/>
      <selection pane="bottomRight" activeCell="D25" sqref="D25"/>
    </sheetView>
  </sheetViews>
  <sheetFormatPr defaultRowHeight="15"/>
  <cols>
    <col min="1" max="1" width="28.140625" customWidth="1"/>
    <col min="2" max="2" width="10.85546875" customWidth="1"/>
    <col min="5" max="5" width="4.42578125" bestFit="1" customWidth="1"/>
    <col min="8" max="8" width="6.42578125" bestFit="1" customWidth="1"/>
    <col min="9" max="9" width="3.5703125" bestFit="1" customWidth="1"/>
    <col min="10" max="10" width="6.42578125" bestFit="1" customWidth="1"/>
    <col min="11" max="11" width="5.7109375" bestFit="1" customWidth="1"/>
    <col min="12" max="12" width="6.42578125" bestFit="1" customWidth="1"/>
    <col min="13" max="13" width="7.42578125" bestFit="1" customWidth="1"/>
    <col min="14" max="14" width="7.42578125" customWidth="1"/>
    <col min="15" max="15" width="4.42578125" bestFit="1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73.25">
      <c r="A4" s="2" t="s">
        <v>1</v>
      </c>
      <c r="B4" s="3" t="s">
        <v>2</v>
      </c>
      <c r="C4" s="4" t="s">
        <v>3</v>
      </c>
      <c r="D4" s="5" t="s">
        <v>4</v>
      </c>
      <c r="E4" s="5" t="s">
        <v>52</v>
      </c>
      <c r="F4" s="6" t="s">
        <v>5</v>
      </c>
      <c r="G4" s="5" t="s">
        <v>30</v>
      </c>
      <c r="H4" s="5" t="s">
        <v>53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</row>
    <row r="5" spans="1:15" ht="15.75" thickBot="1">
      <c r="A5" s="7"/>
      <c r="B5" s="51"/>
      <c r="C5" s="8"/>
      <c r="D5" s="8">
        <v>3500</v>
      </c>
      <c r="E5" s="8">
        <v>3223</v>
      </c>
      <c r="F5" s="8"/>
      <c r="G5" s="8">
        <v>4139</v>
      </c>
      <c r="H5" s="8">
        <v>500</v>
      </c>
      <c r="I5" s="8">
        <v>505</v>
      </c>
      <c r="J5" s="9">
        <v>506</v>
      </c>
      <c r="K5" s="8">
        <v>5500</v>
      </c>
      <c r="L5" s="8">
        <v>5503</v>
      </c>
      <c r="M5" s="8">
        <v>5524</v>
      </c>
      <c r="N5" s="8">
        <v>5525</v>
      </c>
      <c r="O5" s="8" t="s">
        <v>13</v>
      </c>
    </row>
    <row r="6" spans="1:15" s="13" customFormat="1" ht="15.75" thickBot="1">
      <c r="A6" s="10" t="s">
        <v>14</v>
      </c>
      <c r="B6" s="10"/>
      <c r="C6" s="11">
        <f>SUM(D6:E6)</f>
        <v>74567</v>
      </c>
      <c r="D6" s="12">
        <f t="shared" ref="D6:O6" si="0">SUM(D13:D21)</f>
        <v>73907</v>
      </c>
      <c r="E6" s="12">
        <f t="shared" si="0"/>
        <v>660</v>
      </c>
      <c r="F6" s="12">
        <f t="shared" si="0"/>
        <v>54356</v>
      </c>
      <c r="G6" s="12">
        <f t="shared" si="0"/>
        <v>7128</v>
      </c>
      <c r="H6" s="12">
        <f t="shared" si="0"/>
        <v>11405</v>
      </c>
      <c r="I6" s="12">
        <f t="shared" si="0"/>
        <v>0</v>
      </c>
      <c r="J6" s="12">
        <f t="shared" si="0"/>
        <v>3855</v>
      </c>
      <c r="K6" s="12">
        <f t="shared" si="0"/>
        <v>36</v>
      </c>
      <c r="L6" s="12">
        <f t="shared" si="0"/>
        <v>10073</v>
      </c>
      <c r="M6" s="12">
        <f t="shared" si="0"/>
        <v>1295</v>
      </c>
      <c r="N6" s="12">
        <f t="shared" si="0"/>
        <v>20004</v>
      </c>
      <c r="O6" s="12">
        <f t="shared" si="0"/>
        <v>560</v>
      </c>
    </row>
    <row r="7" spans="1:15">
      <c r="A7" s="48" t="s">
        <v>21</v>
      </c>
      <c r="B7" s="14" t="s">
        <v>15</v>
      </c>
      <c r="C7" s="15">
        <f>SUM(D7:E7)</f>
        <v>1101</v>
      </c>
      <c r="D7" s="16">
        <v>1101</v>
      </c>
      <c r="E7" s="16"/>
      <c r="F7" s="15">
        <f>SUM(G7:O7)</f>
        <v>1101</v>
      </c>
      <c r="G7" s="16"/>
      <c r="H7" s="16"/>
      <c r="I7" s="16"/>
      <c r="J7" s="16"/>
      <c r="K7" s="16"/>
      <c r="L7" s="16"/>
      <c r="M7" s="16"/>
      <c r="N7" s="16">
        <v>1101</v>
      </c>
      <c r="O7" s="16"/>
    </row>
    <row r="8" spans="1:15">
      <c r="A8" s="48" t="s">
        <v>16</v>
      </c>
      <c r="B8" s="14" t="s">
        <v>15</v>
      </c>
      <c r="C8" s="15">
        <f t="shared" ref="C8" si="1">SUM(D8:E8)</f>
        <v>893</v>
      </c>
      <c r="D8" s="16">
        <v>893</v>
      </c>
      <c r="E8" s="16"/>
      <c r="F8" s="15">
        <f>SUM(G8:O8)</f>
        <v>893</v>
      </c>
      <c r="G8" s="16"/>
      <c r="H8" s="16"/>
      <c r="I8" s="16"/>
      <c r="J8" s="16"/>
      <c r="K8" s="16"/>
      <c r="L8" s="16"/>
      <c r="M8" s="16"/>
      <c r="N8" s="16">
        <v>893</v>
      </c>
      <c r="O8" s="16"/>
    </row>
    <row r="9" spans="1:15">
      <c r="A9" s="48" t="s">
        <v>22</v>
      </c>
      <c r="B9" s="14" t="s">
        <v>15</v>
      </c>
      <c r="C9" s="15">
        <f>SUM(D9:E9)</f>
        <v>1455</v>
      </c>
      <c r="D9" s="16">
        <v>1455</v>
      </c>
      <c r="E9" s="16"/>
      <c r="F9" s="15">
        <f>SUM(G9:O9)</f>
        <v>1455</v>
      </c>
      <c r="G9" s="16"/>
      <c r="H9" s="16"/>
      <c r="I9" s="16"/>
      <c r="J9" s="16"/>
      <c r="K9" s="16"/>
      <c r="L9" s="16"/>
      <c r="M9" s="16"/>
      <c r="N9" s="16">
        <v>1455</v>
      </c>
      <c r="O9" s="16"/>
    </row>
    <row r="10" spans="1:15">
      <c r="A10" s="17" t="s">
        <v>66</v>
      </c>
      <c r="B10" s="18"/>
      <c r="C10" s="15">
        <f>SUM(C7:C9)</f>
        <v>3449</v>
      </c>
      <c r="D10" s="15">
        <f>SUM(D7:D9)</f>
        <v>3449</v>
      </c>
      <c r="E10" s="15">
        <f>SUM(E7:E9)</f>
        <v>0</v>
      </c>
      <c r="F10" s="15">
        <f>SUM(F7:F9)</f>
        <v>3449</v>
      </c>
      <c r="G10" s="15">
        <f t="shared" ref="G10" si="2">SUM(G7:G9)</f>
        <v>0</v>
      </c>
      <c r="H10" s="15">
        <f t="shared" ref="H10:O10" si="3">SUM(H7:H9)</f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5">
        <f t="shared" si="3"/>
        <v>0</v>
      </c>
      <c r="N10" s="15">
        <f t="shared" si="3"/>
        <v>3449</v>
      </c>
      <c r="O10" s="15">
        <f t="shared" si="3"/>
        <v>0</v>
      </c>
    </row>
    <row r="11" spans="1:15">
      <c r="A11" s="48" t="s">
        <v>67</v>
      </c>
      <c r="B11" s="14" t="s">
        <v>17</v>
      </c>
      <c r="C11" s="15">
        <f>SUM(D11:E11)</f>
        <v>7615</v>
      </c>
      <c r="D11" s="16">
        <f>5941+1674</f>
        <v>7615</v>
      </c>
      <c r="E11" s="16"/>
      <c r="F11" s="15">
        <f>SUM(G11:O11)</f>
        <v>7615</v>
      </c>
      <c r="G11" s="16"/>
      <c r="H11" s="16"/>
      <c r="I11" s="16"/>
      <c r="J11" s="16"/>
      <c r="K11" s="16"/>
      <c r="L11" s="16"/>
      <c r="M11" s="16"/>
      <c r="N11" s="16">
        <f>5941+1674</f>
        <v>7615</v>
      </c>
      <c r="O11" s="16"/>
    </row>
    <row r="12" spans="1:15" ht="15.75" thickBot="1">
      <c r="A12" s="49" t="s">
        <v>19</v>
      </c>
      <c r="B12" s="14" t="s">
        <v>18</v>
      </c>
      <c r="C12" s="15">
        <f t="shared" ref="C12" si="4">SUM(D12:E12)</f>
        <v>1195</v>
      </c>
      <c r="D12" s="16">
        <v>1195</v>
      </c>
      <c r="E12" s="16"/>
      <c r="F12" s="15">
        <f>SUM(G12:O12)</f>
        <v>1195</v>
      </c>
      <c r="G12" s="16"/>
      <c r="H12" s="16"/>
      <c r="I12" s="16"/>
      <c r="J12" s="16"/>
      <c r="K12" s="16"/>
      <c r="L12" s="16"/>
      <c r="M12" s="16">
        <v>1195</v>
      </c>
      <c r="N12" s="16"/>
      <c r="O12" s="16"/>
    </row>
    <row r="13" spans="1:15" ht="15.75" thickBot="1">
      <c r="A13" s="50" t="s">
        <v>68</v>
      </c>
      <c r="B13" s="10"/>
      <c r="C13" s="11">
        <f t="shared" ref="C13:C19" si="5">SUM(D13:E13)</f>
        <v>12259</v>
      </c>
      <c r="D13" s="11">
        <f>SUM(D12,D11,D10)</f>
        <v>12259</v>
      </c>
      <c r="E13" s="11">
        <f t="shared" ref="E13:O13" si="6">SUM(E12,E11,E10)</f>
        <v>0</v>
      </c>
      <c r="F13" s="11">
        <f t="shared" si="6"/>
        <v>12259</v>
      </c>
      <c r="G13" s="11">
        <f t="shared" si="6"/>
        <v>0</v>
      </c>
      <c r="H13" s="11">
        <f t="shared" si="6"/>
        <v>0</v>
      </c>
      <c r="I13" s="11">
        <f t="shared" si="6"/>
        <v>0</v>
      </c>
      <c r="J13" s="11">
        <f t="shared" si="6"/>
        <v>0</v>
      </c>
      <c r="K13" s="11">
        <f t="shared" si="6"/>
        <v>0</v>
      </c>
      <c r="L13" s="11">
        <f t="shared" si="6"/>
        <v>0</v>
      </c>
      <c r="M13" s="11">
        <f t="shared" si="6"/>
        <v>1195</v>
      </c>
      <c r="N13" s="11">
        <f t="shared" si="6"/>
        <v>11064</v>
      </c>
      <c r="O13" s="11">
        <f t="shared" si="6"/>
        <v>0</v>
      </c>
    </row>
    <row r="14" spans="1:15" ht="15.75" thickBot="1">
      <c r="A14" s="50" t="s">
        <v>29</v>
      </c>
      <c r="B14" s="19">
        <v>10402</v>
      </c>
      <c r="C14" s="11">
        <f t="shared" si="5"/>
        <v>7128</v>
      </c>
      <c r="D14" s="11">
        <v>7128</v>
      </c>
      <c r="E14" s="11"/>
      <c r="F14" s="11">
        <f t="shared" ref="F14:F21" si="7">SUM(G14:O14)</f>
        <v>7128</v>
      </c>
      <c r="G14" s="11">
        <v>7128</v>
      </c>
      <c r="H14" s="11"/>
      <c r="I14" s="11"/>
      <c r="J14" s="11"/>
      <c r="K14" s="11"/>
      <c r="L14" s="11"/>
      <c r="M14" s="11"/>
      <c r="N14" s="11"/>
      <c r="O14" s="11"/>
    </row>
    <row r="15" spans="1:15" ht="15.75" thickBot="1">
      <c r="A15" s="50" t="s">
        <v>56</v>
      </c>
      <c r="B15" s="20" t="s">
        <v>50</v>
      </c>
      <c r="C15" s="11">
        <f t="shared" si="5"/>
        <v>10728</v>
      </c>
      <c r="D15" s="11">
        <v>10728</v>
      </c>
      <c r="E15" s="11"/>
      <c r="F15" s="11">
        <f t="shared" si="7"/>
        <v>10728</v>
      </c>
      <c r="G15" s="11"/>
      <c r="H15" s="11">
        <v>3100</v>
      </c>
      <c r="I15" s="11"/>
      <c r="J15" s="11">
        <v>1048</v>
      </c>
      <c r="K15" s="11"/>
      <c r="L15" s="11"/>
      <c r="M15" s="11"/>
      <c r="N15" s="11">
        <v>6580</v>
      </c>
      <c r="O15" s="11"/>
    </row>
    <row r="16" spans="1:15" ht="15.75" thickBot="1">
      <c r="A16" s="50" t="s">
        <v>56</v>
      </c>
      <c r="B16" s="20" t="s">
        <v>51</v>
      </c>
      <c r="C16" s="11">
        <f t="shared" si="5"/>
        <v>3240</v>
      </c>
      <c r="D16" s="11">
        <v>2580</v>
      </c>
      <c r="E16" s="11">
        <v>660</v>
      </c>
      <c r="F16" s="11">
        <f t="shared" si="7"/>
        <v>3240</v>
      </c>
      <c r="G16" s="11"/>
      <c r="H16" s="11">
        <f>374+374+149</f>
        <v>897</v>
      </c>
      <c r="I16" s="11"/>
      <c r="J16" s="11">
        <v>303</v>
      </c>
      <c r="K16" s="11"/>
      <c r="L16" s="11"/>
      <c r="M16" s="11">
        <v>100</v>
      </c>
      <c r="N16" s="11">
        <f>660+1280</f>
        <v>1940</v>
      </c>
      <c r="O16" s="11"/>
    </row>
    <row r="17" spans="1:16" ht="15.75" thickBot="1">
      <c r="A17" s="50" t="s">
        <v>64</v>
      </c>
      <c r="B17" s="20" t="s">
        <v>48</v>
      </c>
      <c r="C17" s="11">
        <f t="shared" si="5"/>
        <v>6000</v>
      </c>
      <c r="D17" s="11">
        <v>6000</v>
      </c>
      <c r="E17" s="11"/>
      <c r="F17" s="11">
        <f t="shared" si="7"/>
        <v>6000</v>
      </c>
      <c r="G17" s="11"/>
      <c r="H17" s="11"/>
      <c r="I17" s="11"/>
      <c r="J17" s="11"/>
      <c r="K17" s="11"/>
      <c r="L17" s="11">
        <v>6000</v>
      </c>
      <c r="M17" s="11"/>
      <c r="N17" s="11"/>
      <c r="O17" s="11"/>
    </row>
    <row r="18" spans="1:16" ht="27" thickBot="1">
      <c r="A18" s="50" t="s">
        <v>55</v>
      </c>
      <c r="B18" s="20" t="s">
        <v>48</v>
      </c>
      <c r="C18" s="11">
        <f t="shared" si="5"/>
        <v>13481</v>
      </c>
      <c r="D18" s="11">
        <v>13481</v>
      </c>
      <c r="E18" s="11"/>
      <c r="F18" s="11">
        <f t="shared" si="7"/>
        <v>13481</v>
      </c>
      <c r="G18" s="11"/>
      <c r="H18" s="11">
        <f>2759+3513</f>
        <v>6272</v>
      </c>
      <c r="I18" s="11"/>
      <c r="J18" s="11">
        <v>2120</v>
      </c>
      <c r="K18" s="11">
        <v>36</v>
      </c>
      <c r="L18" s="11">
        <v>4073</v>
      </c>
      <c r="M18" s="11"/>
      <c r="N18" s="11">
        <v>420</v>
      </c>
      <c r="O18" s="11">
        <v>560</v>
      </c>
    </row>
    <row r="19" spans="1:16" ht="15.75" thickBot="1">
      <c r="A19" s="50" t="s">
        <v>54</v>
      </c>
      <c r="B19" s="20" t="s">
        <v>60</v>
      </c>
      <c r="C19" s="11">
        <f t="shared" si="5"/>
        <v>1520</v>
      </c>
      <c r="D19" s="11">
        <v>1520</v>
      </c>
      <c r="E19" s="11"/>
      <c r="F19" s="11">
        <f t="shared" si="7"/>
        <v>1520</v>
      </c>
      <c r="G19" s="11"/>
      <c r="H19" s="11">
        <v>1136</v>
      </c>
      <c r="I19" s="11"/>
      <c r="J19" s="11">
        <v>384</v>
      </c>
      <c r="K19" s="11"/>
      <c r="L19" s="11"/>
      <c r="M19" s="11"/>
      <c r="N19" s="11"/>
      <c r="O19" s="11"/>
    </row>
    <row r="20" spans="1:16" ht="15.75" thickBot="1">
      <c r="A20" s="50" t="s">
        <v>49</v>
      </c>
      <c r="B20" s="20" t="s">
        <v>47</v>
      </c>
      <c r="C20" s="11">
        <f t="shared" ref="C20" si="8">SUM(D20:E20)</f>
        <v>17259</v>
      </c>
      <c r="D20" s="11">
        <v>17259</v>
      </c>
      <c r="E20" s="11"/>
      <c r="F20" s="11">
        <f t="shared" si="7"/>
        <v>0</v>
      </c>
      <c r="G20" s="11"/>
      <c r="H20" s="11"/>
      <c r="I20" s="11"/>
      <c r="J20" s="11"/>
      <c r="K20" s="11"/>
      <c r="L20" s="11"/>
      <c r="M20" s="11"/>
      <c r="N20" s="11"/>
      <c r="O20" s="11"/>
    </row>
    <row r="21" spans="1:16" ht="15.75" thickBot="1">
      <c r="A21" s="50" t="s">
        <v>49</v>
      </c>
      <c r="B21" s="20" t="s">
        <v>48</v>
      </c>
      <c r="C21" s="11">
        <f>SUM(D21:E21)</f>
        <v>2952</v>
      </c>
      <c r="D21" s="11">
        <v>2952</v>
      </c>
      <c r="E21" s="11"/>
      <c r="F21" s="11">
        <f t="shared" si="7"/>
        <v>0</v>
      </c>
      <c r="G21" s="11"/>
      <c r="H21" s="11"/>
      <c r="I21" s="11"/>
      <c r="J21" s="11"/>
      <c r="K21" s="11"/>
      <c r="L21" s="11"/>
      <c r="M21" s="11"/>
      <c r="N21" s="11"/>
      <c r="O21" s="11"/>
    </row>
    <row r="22" spans="1:16">
      <c r="O22" s="21"/>
      <c r="P22" s="21"/>
    </row>
    <row r="23" spans="1:16">
      <c r="A23" s="22" t="s">
        <v>20</v>
      </c>
      <c r="B23" s="22"/>
      <c r="O23" s="21"/>
      <c r="P23" s="21"/>
    </row>
    <row r="24" spans="1:16">
      <c r="A24" s="22"/>
      <c r="B24" s="22"/>
      <c r="O24" s="21"/>
      <c r="P24" s="21"/>
    </row>
    <row r="25" spans="1:16">
      <c r="A25" s="23" t="s">
        <v>69</v>
      </c>
      <c r="B25" s="23"/>
    </row>
    <row r="26" spans="1:16">
      <c r="A26" s="23" t="s">
        <v>70</v>
      </c>
      <c r="B26" s="23"/>
    </row>
  </sheetData>
  <mergeCells count="1">
    <mergeCell ref="A2:O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&amp;RLisa 1
Tartu Linnavalitsuse 12.05.2015.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7" workbookViewId="0">
      <selection activeCell="A34" sqref="A33:A34"/>
    </sheetView>
  </sheetViews>
  <sheetFormatPr defaultRowHeight="15"/>
  <cols>
    <col min="1" max="1" width="46.42578125" bestFit="1" customWidth="1"/>
    <col min="2" max="2" width="7.140625" customWidth="1"/>
    <col min="4" max="8" width="7.85546875" customWidth="1"/>
    <col min="9" max="9" width="7.28515625" bestFit="1" customWidth="1"/>
    <col min="10" max="14" width="7.28515625" customWidth="1"/>
  </cols>
  <sheetData>
    <row r="1" spans="1:14" ht="30.75" customHeight="1">
      <c r="A1" s="54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6.25" customHeight="1">
      <c r="A2" s="1"/>
      <c r="B2" s="1"/>
      <c r="C2" s="1"/>
    </row>
    <row r="3" spans="1:14" ht="105.75" customHeight="1">
      <c r="A3" s="24"/>
      <c r="B3" s="25" t="s">
        <v>24</v>
      </c>
      <c r="C3" s="26" t="s">
        <v>5</v>
      </c>
      <c r="D3" s="27" t="s">
        <v>25</v>
      </c>
      <c r="E3" s="27" t="s">
        <v>32</v>
      </c>
      <c r="F3" s="27" t="s">
        <v>33</v>
      </c>
      <c r="G3" s="27" t="s">
        <v>58</v>
      </c>
      <c r="H3" s="27" t="s">
        <v>57</v>
      </c>
      <c r="I3" s="27" t="s">
        <v>26</v>
      </c>
      <c r="J3" s="27" t="s">
        <v>61</v>
      </c>
      <c r="K3" s="27" t="s">
        <v>59</v>
      </c>
      <c r="L3" s="27" t="s">
        <v>63</v>
      </c>
      <c r="M3" s="27" t="s">
        <v>65</v>
      </c>
      <c r="N3" s="27" t="s">
        <v>27</v>
      </c>
    </row>
    <row r="4" spans="1:14" ht="15.75">
      <c r="A4" s="28"/>
      <c r="B4" s="28"/>
      <c r="C4" s="28"/>
      <c r="D4" s="29">
        <v>4500</v>
      </c>
      <c r="E4" s="29">
        <v>50</v>
      </c>
      <c r="F4" s="29">
        <v>506</v>
      </c>
      <c r="G4" s="29">
        <v>5500</v>
      </c>
      <c r="H4" s="29">
        <v>5504</v>
      </c>
      <c r="I4" s="29">
        <v>5511</v>
      </c>
      <c r="J4" s="29">
        <v>5513</v>
      </c>
      <c r="K4" s="29">
        <v>5514</v>
      </c>
      <c r="L4" s="29">
        <v>5515</v>
      </c>
      <c r="M4" s="29">
        <v>5525</v>
      </c>
      <c r="N4" s="29">
        <v>601</v>
      </c>
    </row>
    <row r="5" spans="1:14" ht="15.75">
      <c r="A5" s="46" t="s">
        <v>34</v>
      </c>
      <c r="B5" s="47" t="s">
        <v>36</v>
      </c>
      <c r="C5" s="34">
        <f t="shared" ref="C5:C22" si="0">SUM(D5:N5)</f>
        <v>1833</v>
      </c>
      <c r="D5" s="34"/>
      <c r="E5" s="34">
        <v>1370</v>
      </c>
      <c r="F5" s="34">
        <v>463</v>
      </c>
      <c r="G5" s="34"/>
      <c r="H5" s="34"/>
      <c r="I5" s="34"/>
      <c r="J5" s="34"/>
      <c r="K5" s="34"/>
      <c r="L5" s="34"/>
      <c r="M5" s="34"/>
      <c r="N5" s="34"/>
    </row>
    <row r="6" spans="1:14" ht="15.75">
      <c r="A6" s="46" t="s">
        <v>35</v>
      </c>
      <c r="B6" s="47" t="s">
        <v>31</v>
      </c>
      <c r="C6" s="34">
        <f t="shared" si="0"/>
        <v>11223</v>
      </c>
      <c r="D6" s="34"/>
      <c r="E6" s="34">
        <f>-2402+10790</f>
        <v>8388</v>
      </c>
      <c r="F6" s="34">
        <f>-812+3647</f>
        <v>2835</v>
      </c>
      <c r="G6" s="34"/>
      <c r="H6" s="34"/>
      <c r="I6" s="34"/>
      <c r="J6" s="34"/>
      <c r="K6" s="34"/>
      <c r="L6" s="34"/>
      <c r="M6" s="34"/>
      <c r="N6" s="34"/>
    </row>
    <row r="7" spans="1:14" ht="15.75">
      <c r="A7" s="46" t="s">
        <v>62</v>
      </c>
      <c r="B7" s="47" t="s">
        <v>37</v>
      </c>
      <c r="C7" s="34">
        <f t="shared" si="0"/>
        <v>3214</v>
      </c>
      <c r="D7" s="34"/>
      <c r="E7" s="34">
        <v>2402</v>
      </c>
      <c r="F7" s="34">
        <v>812</v>
      </c>
      <c r="G7" s="34"/>
      <c r="H7" s="34"/>
      <c r="I7" s="34"/>
      <c r="J7" s="34"/>
      <c r="K7" s="34"/>
      <c r="L7" s="34"/>
      <c r="M7" s="34"/>
      <c r="N7" s="34"/>
    </row>
    <row r="8" spans="1:14" ht="15.75">
      <c r="A8" s="46" t="s">
        <v>38</v>
      </c>
      <c r="B8" s="47" t="s">
        <v>31</v>
      </c>
      <c r="C8" s="34">
        <f t="shared" si="0"/>
        <v>10066</v>
      </c>
      <c r="D8" s="34"/>
      <c r="E8" s="34">
        <v>7523</v>
      </c>
      <c r="F8" s="34">
        <v>2543</v>
      </c>
      <c r="G8" s="34"/>
      <c r="H8" s="34"/>
      <c r="I8" s="34"/>
      <c r="J8" s="34"/>
      <c r="K8" s="34"/>
      <c r="L8" s="34"/>
      <c r="M8" s="34"/>
      <c r="N8" s="34"/>
    </row>
    <row r="9" spans="1:14" ht="15.75">
      <c r="A9" s="46" t="s">
        <v>39</v>
      </c>
      <c r="B9" s="47" t="s">
        <v>31</v>
      </c>
      <c r="C9" s="34">
        <f t="shared" si="0"/>
        <v>5245</v>
      </c>
      <c r="D9" s="34"/>
      <c r="E9" s="34">
        <v>3920</v>
      </c>
      <c r="F9" s="34">
        <v>1325</v>
      </c>
      <c r="G9" s="34"/>
      <c r="H9" s="34"/>
      <c r="I9" s="34"/>
      <c r="J9" s="34"/>
      <c r="K9" s="34"/>
      <c r="L9" s="34"/>
      <c r="M9" s="34"/>
      <c r="N9" s="34"/>
    </row>
    <row r="10" spans="1:14" ht="15.75">
      <c r="A10" s="46" t="s">
        <v>40</v>
      </c>
      <c r="B10" s="47" t="s">
        <v>31</v>
      </c>
      <c r="C10" s="34">
        <f t="shared" si="0"/>
        <v>3265</v>
      </c>
      <c r="D10" s="34"/>
      <c r="E10" s="34">
        <v>2440</v>
      </c>
      <c r="F10" s="34">
        <v>825</v>
      </c>
      <c r="G10" s="34"/>
      <c r="H10" s="34"/>
      <c r="I10" s="34"/>
      <c r="J10" s="34"/>
      <c r="K10" s="34"/>
      <c r="L10" s="34"/>
      <c r="M10" s="34"/>
      <c r="N10" s="34"/>
    </row>
    <row r="11" spans="1:14" ht="15.75">
      <c r="A11" s="46" t="s">
        <v>28</v>
      </c>
      <c r="B11" s="47" t="s">
        <v>31</v>
      </c>
      <c r="C11" s="34">
        <f t="shared" si="0"/>
        <v>3265</v>
      </c>
      <c r="D11" s="34"/>
      <c r="E11" s="34">
        <v>2440</v>
      </c>
      <c r="F11" s="34">
        <v>825</v>
      </c>
      <c r="G11" s="34"/>
      <c r="H11" s="34"/>
      <c r="I11" s="34"/>
      <c r="J11" s="34"/>
      <c r="K11" s="34"/>
      <c r="L11" s="34"/>
      <c r="M11" s="34"/>
      <c r="N11" s="34"/>
    </row>
    <row r="12" spans="1:14" ht="15.75">
      <c r="A12" s="46" t="s">
        <v>41</v>
      </c>
      <c r="B12" s="47" t="s">
        <v>31</v>
      </c>
      <c r="C12" s="34">
        <f t="shared" si="0"/>
        <v>8095</v>
      </c>
      <c r="D12" s="34"/>
      <c r="E12" s="34">
        <v>6050</v>
      </c>
      <c r="F12" s="34">
        <v>2045</v>
      </c>
      <c r="G12" s="34"/>
      <c r="H12" s="34"/>
      <c r="I12" s="34"/>
      <c r="J12" s="34"/>
      <c r="K12" s="34"/>
      <c r="L12" s="34"/>
      <c r="M12" s="34"/>
      <c r="N12" s="34"/>
    </row>
    <row r="13" spans="1:14" ht="15.75">
      <c r="A13" s="46" t="s">
        <v>42</v>
      </c>
      <c r="B13" s="47" t="s">
        <v>31</v>
      </c>
      <c r="C13" s="34">
        <f t="shared" si="0"/>
        <v>6115</v>
      </c>
      <c r="D13" s="34"/>
      <c r="E13" s="34">
        <v>4570</v>
      </c>
      <c r="F13" s="34">
        <v>1545</v>
      </c>
      <c r="G13" s="34"/>
      <c r="H13" s="34"/>
      <c r="I13" s="34"/>
      <c r="J13" s="34"/>
      <c r="K13" s="34"/>
      <c r="L13" s="34"/>
      <c r="M13" s="34"/>
      <c r="N13" s="34"/>
    </row>
    <row r="14" spans="1:14" ht="15.75">
      <c r="A14" s="46" t="s">
        <v>43</v>
      </c>
      <c r="B14" s="47" t="s">
        <v>31</v>
      </c>
      <c r="C14" s="34">
        <f t="shared" si="0"/>
        <v>6851</v>
      </c>
      <c r="D14" s="34"/>
      <c r="E14" s="34">
        <v>5120</v>
      </c>
      <c r="F14" s="34">
        <v>1731</v>
      </c>
      <c r="G14" s="34"/>
      <c r="H14" s="34"/>
      <c r="I14" s="34"/>
      <c r="J14" s="34"/>
      <c r="K14" s="34"/>
      <c r="L14" s="34"/>
      <c r="M14" s="34"/>
      <c r="N14" s="34"/>
    </row>
    <row r="15" spans="1:14" ht="15.75">
      <c r="A15" s="46" t="s">
        <v>44</v>
      </c>
      <c r="B15" s="47" t="s">
        <v>31</v>
      </c>
      <c r="C15" s="34">
        <f t="shared" si="0"/>
        <v>-60068</v>
      </c>
      <c r="D15" s="34"/>
      <c r="E15" s="34">
        <v>-44893</v>
      </c>
      <c r="F15" s="34">
        <v>-15175</v>
      </c>
      <c r="G15" s="34"/>
      <c r="H15" s="34"/>
      <c r="I15" s="34"/>
      <c r="J15" s="34"/>
      <c r="K15" s="34"/>
      <c r="L15" s="34"/>
      <c r="M15" s="34"/>
      <c r="N15" s="34"/>
    </row>
    <row r="16" spans="1:14" ht="15.75">
      <c r="A16" s="46" t="s">
        <v>45</v>
      </c>
      <c r="B16" s="47" t="s">
        <v>31</v>
      </c>
      <c r="C16" s="34">
        <f t="shared" si="0"/>
        <v>896</v>
      </c>
      <c r="D16" s="34"/>
      <c r="E16" s="34">
        <v>670</v>
      </c>
      <c r="F16" s="34">
        <v>226</v>
      </c>
      <c r="G16" s="34"/>
      <c r="H16" s="34"/>
      <c r="I16" s="34"/>
      <c r="J16" s="34"/>
      <c r="K16" s="34"/>
      <c r="L16" s="34"/>
      <c r="M16" s="34"/>
      <c r="N16" s="34"/>
    </row>
    <row r="17" spans="1:14" ht="31.5">
      <c r="A17" s="38" t="s">
        <v>46</v>
      </c>
      <c r="B17" s="31"/>
      <c r="C17" s="30">
        <f t="shared" si="0"/>
        <v>0</v>
      </c>
      <c r="D17" s="32">
        <f t="shared" ref="D17:N17" si="1">SUM(D5:D16)</f>
        <v>0</v>
      </c>
      <c r="E17" s="32">
        <f t="shared" si="1"/>
        <v>0</v>
      </c>
      <c r="F17" s="32">
        <f t="shared" si="1"/>
        <v>0</v>
      </c>
      <c r="G17" s="32">
        <f t="shared" ref="G17" si="2">SUM(G5:G16)</f>
        <v>0</v>
      </c>
      <c r="H17" s="32">
        <f t="shared" ref="H17" si="3">SUM(H5:H16)</f>
        <v>0</v>
      </c>
      <c r="I17" s="32">
        <f t="shared" ref="I17:J17" si="4">SUM(I5:I16)</f>
        <v>0</v>
      </c>
      <c r="J17" s="32">
        <f t="shared" si="4"/>
        <v>0</v>
      </c>
      <c r="K17" s="32">
        <f t="shared" ref="K17:L17" si="5">SUM(K5:K16)</f>
        <v>0</v>
      </c>
      <c r="L17" s="32">
        <f t="shared" si="5"/>
        <v>0</v>
      </c>
      <c r="M17" s="32">
        <f t="shared" si="1"/>
        <v>0</v>
      </c>
      <c r="N17" s="32">
        <f t="shared" si="1"/>
        <v>0</v>
      </c>
    </row>
    <row r="18" spans="1:14" ht="15.75">
      <c r="A18" s="33" t="s">
        <v>35</v>
      </c>
      <c r="B18" s="36" t="s">
        <v>31</v>
      </c>
      <c r="C18" s="34">
        <f t="shared" si="0"/>
        <v>-5000</v>
      </c>
      <c r="D18" s="35"/>
      <c r="E18" s="35">
        <v>-3737</v>
      </c>
      <c r="F18" s="35">
        <v>-1263</v>
      </c>
      <c r="G18" s="35">
        <v>-1000</v>
      </c>
      <c r="H18" s="35">
        <v>4221</v>
      </c>
      <c r="I18" s="35"/>
      <c r="J18" s="35"/>
      <c r="K18" s="35">
        <v>-4221</v>
      </c>
      <c r="L18" s="35"/>
      <c r="M18" s="35"/>
      <c r="N18" s="35">
        <v>1000</v>
      </c>
    </row>
    <row r="19" spans="1:14" ht="15.75">
      <c r="A19" s="33" t="s">
        <v>42</v>
      </c>
      <c r="B19" s="36" t="s">
        <v>31</v>
      </c>
      <c r="C19" s="34">
        <f t="shared" si="0"/>
        <v>5000</v>
      </c>
      <c r="D19" s="35"/>
      <c r="E19" s="35">
        <v>3737</v>
      </c>
      <c r="F19" s="35">
        <v>1263</v>
      </c>
      <c r="G19" s="35"/>
      <c r="H19" s="35"/>
      <c r="I19" s="35"/>
      <c r="J19" s="35"/>
      <c r="K19" s="35"/>
      <c r="L19" s="35"/>
      <c r="M19" s="35"/>
      <c r="N19" s="35"/>
    </row>
    <row r="20" spans="1:14" ht="15.75">
      <c r="A20" s="33" t="s">
        <v>35</v>
      </c>
      <c r="B20" s="36" t="s">
        <v>60</v>
      </c>
      <c r="C20" s="34">
        <f t="shared" si="0"/>
        <v>0</v>
      </c>
      <c r="D20" s="35"/>
      <c r="E20" s="35">
        <f>30169+6904+14699-49725-1136+6000+1098</f>
        <v>8009</v>
      </c>
      <c r="F20" s="35">
        <f>2399-31</f>
        <v>2368</v>
      </c>
      <c r="G20" s="35">
        <v>-2550</v>
      </c>
      <c r="H20" s="35"/>
      <c r="I20" s="35">
        <f>-6947+55</f>
        <v>-6892</v>
      </c>
      <c r="J20" s="35">
        <v>-960</v>
      </c>
      <c r="K20" s="35"/>
      <c r="L20" s="35">
        <v>25</v>
      </c>
      <c r="M20" s="35"/>
      <c r="N20" s="35"/>
    </row>
    <row r="21" spans="1:14" ht="15.75">
      <c r="A21" s="33" t="s">
        <v>35</v>
      </c>
      <c r="B21" s="36" t="s">
        <v>37</v>
      </c>
      <c r="C21" s="34">
        <f t="shared" si="0"/>
        <v>0</v>
      </c>
      <c r="D21" s="35"/>
      <c r="E21" s="35"/>
      <c r="F21" s="35"/>
      <c r="G21" s="35"/>
      <c r="H21" s="35"/>
      <c r="I21" s="35"/>
      <c r="J21" s="35">
        <v>-750</v>
      </c>
      <c r="K21" s="35"/>
      <c r="L21" s="35"/>
      <c r="M21" s="35"/>
      <c r="N21" s="35">
        <v>750</v>
      </c>
    </row>
    <row r="22" spans="1:14" ht="15.75">
      <c r="A22" s="33" t="s">
        <v>40</v>
      </c>
      <c r="B22" s="36" t="s">
        <v>48</v>
      </c>
      <c r="C22" s="34">
        <f t="shared" si="0"/>
        <v>0</v>
      </c>
      <c r="D22" s="35">
        <v>-5000</v>
      </c>
      <c r="E22" s="35"/>
      <c r="F22" s="35"/>
      <c r="G22" s="35"/>
      <c r="H22" s="35"/>
      <c r="I22" s="35"/>
      <c r="J22" s="35"/>
      <c r="K22" s="35"/>
      <c r="L22" s="35"/>
      <c r="M22" s="35">
        <v>5000</v>
      </c>
      <c r="N22" s="35"/>
    </row>
    <row r="23" spans="1:14" s="37" customFormat="1" ht="15.75">
      <c r="A23" s="38" t="s">
        <v>14</v>
      </c>
      <c r="B23" s="31"/>
      <c r="C23" s="30">
        <f>SUM(C17:C22)</f>
        <v>0</v>
      </c>
      <c r="D23" s="30">
        <f t="shared" ref="D23:N23" si="6">SUM(D17:D22)</f>
        <v>-5000</v>
      </c>
      <c r="E23" s="30">
        <f t="shared" si="6"/>
        <v>8009</v>
      </c>
      <c r="F23" s="30">
        <f t="shared" si="6"/>
        <v>2368</v>
      </c>
      <c r="G23" s="30">
        <f t="shared" si="6"/>
        <v>-3550</v>
      </c>
      <c r="H23" s="30">
        <f t="shared" si="6"/>
        <v>4221</v>
      </c>
      <c r="I23" s="30">
        <f t="shared" si="6"/>
        <v>-6892</v>
      </c>
      <c r="J23" s="30">
        <f t="shared" si="6"/>
        <v>-1710</v>
      </c>
      <c r="K23" s="30">
        <f t="shared" si="6"/>
        <v>-4221</v>
      </c>
      <c r="L23" s="30">
        <f t="shared" si="6"/>
        <v>25</v>
      </c>
      <c r="M23" s="30">
        <f t="shared" si="6"/>
        <v>5000</v>
      </c>
      <c r="N23" s="30">
        <f t="shared" si="6"/>
        <v>1750</v>
      </c>
    </row>
    <row r="24" spans="1:14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>
      <c r="A25" s="41" t="s">
        <v>20</v>
      </c>
      <c r="B25" s="42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>
      <c r="A26" s="42"/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>
      <c r="A27" s="1" t="s">
        <v>69</v>
      </c>
      <c r="D27" s="21"/>
      <c r="E27" s="21"/>
      <c r="F27" s="21"/>
      <c r="G27" s="21"/>
      <c r="H27" s="21"/>
    </row>
    <row r="28" spans="1:14">
      <c r="A28" s="56" t="s">
        <v>70</v>
      </c>
      <c r="B28" s="22"/>
      <c r="D28" s="21"/>
      <c r="E28" s="21"/>
      <c r="F28" s="21"/>
      <c r="G28" s="21"/>
      <c r="H28" s="21"/>
    </row>
    <row r="29" spans="1:14">
      <c r="A29" s="45"/>
      <c r="B29" s="22"/>
      <c r="D29" s="21"/>
      <c r="E29" s="21"/>
      <c r="F29" s="21"/>
      <c r="G29" s="21"/>
      <c r="H29" s="21"/>
    </row>
    <row r="30" spans="1:14">
      <c r="A30" s="23"/>
      <c r="B30" s="23"/>
    </row>
    <row r="31" spans="1:14">
      <c r="A31" s="23"/>
      <c r="B31" s="23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&amp;RLisa 2
Tartu Linnavalitsuse 12.05.2015.a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Lisa 1</vt:lpstr>
      <vt:lpstr>Lisa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2015-05-08T05:27:11Z</dcterms:modified>
</cp:coreProperties>
</file>